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30"/>
  <workbookPr showInkAnnotation="0" autoCompressPictures="0"/>
  <bookViews>
    <workbookView xWindow="9600" yWindow="1880" windowWidth="25600" windowHeight="18380" tabRatio="500"/>
  </bookViews>
  <sheets>
    <sheet name="Sheet1" sheetId="1" r:id="rId1"/>
  </sheets>
  <definedNames>
    <definedName name="_xlnm.Print_Area" localSheetId="0">Sheet1!$B$2:$L$70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0" i="1" l="1"/>
  <c r="C32" i="1"/>
  <c r="C24" i="1"/>
  <c r="C16" i="1"/>
  <c r="E52" i="1"/>
  <c r="E64" i="1"/>
  <c r="I36" i="1"/>
  <c r="E36" i="1"/>
  <c r="I60" i="1"/>
  <c r="E63" i="1"/>
  <c r="E60" i="1"/>
  <c r="G60" i="1"/>
  <c r="K60" i="1"/>
  <c r="E24" i="1"/>
  <c r="I24" i="1"/>
  <c r="E32" i="1"/>
  <c r="G32" i="1"/>
  <c r="E16" i="1"/>
  <c r="G16" i="1"/>
</calcChain>
</file>

<file path=xl/sharedStrings.xml><?xml version="1.0" encoding="utf-8"?>
<sst xmlns="http://schemas.openxmlformats.org/spreadsheetml/2006/main" count="94" uniqueCount="52">
  <si>
    <t>※</t>
  </si>
  <si>
    <t>→</t>
  </si>
  <si>
    <t>↑↑↑↑入力↑↑↑↑</t>
  </si>
  <si>
    <t>＝</t>
  </si>
  <si>
    <t>オレンジ部分に希望の数字を入力</t>
  </si>
  <si>
    <t>総横幅</t>
    <rPh sb="0" eb="3">
      <t>ソウヨコハb</t>
    </rPh>
    <phoneticPr fontId="4"/>
  </si>
  <si>
    <t>-</t>
    <phoneticPr fontId="4"/>
  </si>
  <si>
    <t>-</t>
    <phoneticPr fontId="4"/>
  </si>
  <si>
    <t>(90度エルボ分×2)×32mm</t>
    <rPh sb="3" eb="4">
      <t>ド</t>
    </rPh>
    <rPh sb="7" eb="8">
      <t>b</t>
    </rPh>
    <phoneticPr fontId="4"/>
  </si>
  <si>
    <t>パイプ長さ</t>
    <rPh sb="3" eb="5">
      <t>ナg</t>
    </rPh>
    <phoneticPr fontId="4"/>
  </si>
  <si>
    <t>mm/カット時に使用</t>
    <phoneticPr fontId="4"/>
  </si>
  <si>
    <t>中間支えなし / T字貫通エルボなし</t>
    <rPh sb="0" eb="2">
      <t>チュ</t>
    </rPh>
    <rPh sb="2" eb="4">
      <t>ササ</t>
    </rPh>
    <rPh sb="10" eb="11">
      <t>ジ</t>
    </rPh>
    <rPh sb="11" eb="18">
      <t>カン</t>
    </rPh>
    <phoneticPr fontId="4"/>
  </si>
  <si>
    <t>中間支えあり / T字貫通エルボを使用/パイプ２本を連結／縦軸パイプが分断されない</t>
    <rPh sb="0" eb="2">
      <t>チュ</t>
    </rPh>
    <rPh sb="2" eb="4">
      <t>ササ</t>
    </rPh>
    <rPh sb="10" eb="19">
      <t>ジカン</t>
    </rPh>
    <rPh sb="24" eb="25">
      <t>h</t>
    </rPh>
    <rPh sb="26" eb="28">
      <t>レンケt</t>
    </rPh>
    <rPh sb="29" eb="35">
      <t>タt</t>
    </rPh>
    <rPh sb="35" eb="41">
      <t>ブン</t>
    </rPh>
    <phoneticPr fontId="4"/>
  </si>
  <si>
    <t>中間支えあり / T字貫通エルボを使用/T字エルボを貫通し、パイプ１本で行く場合/ 縦軸パイプが分断される</t>
    <rPh sb="2" eb="4">
      <t>ササ</t>
    </rPh>
    <rPh sb="17" eb="19">
      <t>シヨ</t>
    </rPh>
    <rPh sb="21" eb="26">
      <t>ジエr</t>
    </rPh>
    <rPh sb="42" eb="43">
      <t>タt</t>
    </rPh>
    <rPh sb="43" eb="44">
      <t>ジk</t>
    </rPh>
    <rPh sb="48" eb="50">
      <t>ブン</t>
    </rPh>
    <phoneticPr fontId="4"/>
  </si>
  <si>
    <t>÷</t>
    <phoneticPr fontId="4"/>
  </si>
  <si>
    <t>÷</t>
    <phoneticPr fontId="4"/>
  </si>
  <si>
    <t>mm/カット時に使用</t>
    <rPh sb="6" eb="10">
      <t>ジン</t>
    </rPh>
    <phoneticPr fontId="4"/>
  </si>
  <si>
    <t>パイプ長さ</t>
    <rPh sb="3" eb="5">
      <t>ナガs</t>
    </rPh>
    <phoneticPr fontId="4"/>
  </si>
  <si>
    <t>＝</t>
    <phoneticPr fontId="4"/>
  </si>
  <si>
    <t>＝</t>
    <phoneticPr fontId="4"/>
  </si>
  <si>
    <t>横軸は中間支えのT字エルボを入れる場合と支えなしがあります。中間支えを入れる目安は80cm〜100cmごとになります。置くものの重さによって変更</t>
    <rPh sb="0" eb="3">
      <t>ヨk</t>
    </rPh>
    <rPh sb="3" eb="5">
      <t>チュ</t>
    </rPh>
    <rPh sb="5" eb="7">
      <t>ササ</t>
    </rPh>
    <rPh sb="9" eb="20">
      <t>ジエr</t>
    </rPh>
    <rPh sb="20" eb="29">
      <t>ササ</t>
    </rPh>
    <rPh sb="30" eb="41">
      <t>チュ</t>
    </rPh>
    <rPh sb="59" eb="60">
      <t>オ</t>
    </rPh>
    <rPh sb="64" eb="70">
      <t>オモs</t>
    </rPh>
    <rPh sb="70" eb="72">
      <t>ヘンコ</t>
    </rPh>
    <phoneticPr fontId="4"/>
  </si>
  <si>
    <t>中間支えあり / T字貫通エルボを使用/横軸パイプを何度も連結する場合／縦軸パイプが分断されない</t>
    <rPh sb="0" eb="2">
      <t>チュ</t>
    </rPh>
    <rPh sb="2" eb="4">
      <t>ササ</t>
    </rPh>
    <rPh sb="10" eb="19">
      <t>ジカン</t>
    </rPh>
    <rPh sb="20" eb="22">
      <t>ヨk</t>
    </rPh>
    <rPh sb="26" eb="29">
      <t>ナン</t>
    </rPh>
    <rPh sb="29" eb="31">
      <t>レンケt</t>
    </rPh>
    <rPh sb="33" eb="35">
      <t>バア</t>
    </rPh>
    <rPh sb="36" eb="42">
      <t>タt</t>
    </rPh>
    <rPh sb="42" eb="48">
      <t>ブン</t>
    </rPh>
    <phoneticPr fontId="4"/>
  </si>
  <si>
    <t>T字エルボ/連結箇所数</t>
    <rPh sb="1" eb="2">
      <t>ジ</t>
    </rPh>
    <rPh sb="6" eb="8">
      <t>レン</t>
    </rPh>
    <rPh sb="8" eb="10">
      <t>カsy</t>
    </rPh>
    <rPh sb="10" eb="11">
      <t>ス</t>
    </rPh>
    <phoneticPr fontId="4"/>
  </si>
  <si>
    <t>T字貫通エルボ連結部/寸法</t>
    <rPh sb="1" eb="2">
      <t>ジ</t>
    </rPh>
    <rPh sb="2" eb="7">
      <t>カン</t>
    </rPh>
    <rPh sb="7" eb="9">
      <t>レンケt</t>
    </rPh>
    <rPh sb="9" eb="10">
      <t>ブ</t>
    </rPh>
    <rPh sb="11" eb="13">
      <t>スン</t>
    </rPh>
    <phoneticPr fontId="4"/>
  </si>
  <si>
    <t>＝</t>
    <phoneticPr fontId="4"/>
  </si>
  <si>
    <t>連結箇所+1がパイプの本数</t>
    <rPh sb="0" eb="4">
      <t>レン</t>
    </rPh>
    <rPh sb="11" eb="13">
      <t>ホン</t>
    </rPh>
    <phoneticPr fontId="4"/>
  </si>
  <si>
    <t>段数</t>
    <rPh sb="0" eb="2">
      <t>ダンス</t>
    </rPh>
    <phoneticPr fontId="4"/>
  </si>
  <si>
    <t>本</t>
    <rPh sb="0" eb="1">
      <t>ホン</t>
    </rPh>
    <phoneticPr fontId="4"/>
  </si>
  <si>
    <t>必要パイプ本数/横軸</t>
    <rPh sb="0" eb="7">
      <t>ヒツヨ</t>
    </rPh>
    <rPh sb="8" eb="9">
      <t>ヨk</t>
    </rPh>
    <rPh sb="9" eb="10">
      <t>ジk</t>
    </rPh>
    <phoneticPr fontId="4"/>
  </si>
  <si>
    <t>本</t>
    <rPh sb="0" eb="1">
      <t>ポン</t>
    </rPh>
    <phoneticPr fontId="4"/>
  </si>
  <si>
    <t>T字エルボ/中間継手を２個以上入れる場合の計算式</t>
    <rPh sb="1" eb="5">
      <t>ジエr</t>
    </rPh>
    <rPh sb="6" eb="11">
      <t>チュ</t>
    </rPh>
    <rPh sb="12" eb="24">
      <t>k</t>
    </rPh>
    <phoneticPr fontId="4"/>
  </si>
  <si>
    <t>パイプ２分割/連結１箇所</t>
    <rPh sb="4" eb="6">
      <t>b</t>
    </rPh>
    <rPh sb="7" eb="9">
      <t>レン</t>
    </rPh>
    <rPh sb="10" eb="12">
      <t>カsy</t>
    </rPh>
    <phoneticPr fontId="4"/>
  </si>
  <si>
    <t>必要パイプ本数/縦軸</t>
    <rPh sb="0" eb="7">
      <t>ヒツヨ</t>
    </rPh>
    <rPh sb="8" eb="9">
      <t>タt</t>
    </rPh>
    <rPh sb="9" eb="10">
      <t>ジk</t>
    </rPh>
    <phoneticPr fontId="4"/>
  </si>
  <si>
    <t>楽々〜横幅寸法算出式</t>
    <rPh sb="3" eb="5">
      <t>ヨk</t>
    </rPh>
    <phoneticPr fontId="4"/>
  </si>
  <si>
    <t>＝</t>
    <phoneticPr fontId="4"/>
  </si>
  <si>
    <t>木材総幅＝総横幅</t>
    <rPh sb="5" eb="8">
      <t>ソウヨk</t>
    </rPh>
    <phoneticPr fontId="4"/>
  </si>
  <si>
    <t>総横幅＝木材総幅</t>
    <rPh sb="0" eb="3">
      <t>ソウヨk</t>
    </rPh>
    <rPh sb="4" eb="6">
      <t>モk</t>
    </rPh>
    <rPh sb="6" eb="8">
      <t>ソウハb</t>
    </rPh>
    <phoneticPr fontId="4"/>
  </si>
  <si>
    <t>※</t>
    <phoneticPr fontId="4"/>
  </si>
  <si>
    <t>総横幅-(木材端突出分×2)</t>
    <phoneticPr fontId="4"/>
  </si>
  <si>
    <t>総横幅-(木材端突出分×2)</t>
    <phoneticPr fontId="4"/>
  </si>
  <si>
    <t>総横幅-(木材端突出分×2)</t>
    <phoneticPr fontId="4"/>
  </si>
  <si>
    <t>木材の突出分を変える場合、計算式に訂正が必要。</t>
    <rPh sb="0" eb="2">
      <t>モk</t>
    </rPh>
    <rPh sb="3" eb="7">
      <t>トxt</t>
    </rPh>
    <rPh sb="7" eb="12">
      <t>カ</t>
    </rPh>
    <rPh sb="13" eb="20">
      <t>ケイサン</t>
    </rPh>
    <rPh sb="20" eb="22">
      <t>ヒツヨ</t>
    </rPh>
    <phoneticPr fontId="4"/>
  </si>
  <si>
    <t>↑注意①</t>
    <rPh sb="1" eb="3">
      <t>チュウイ</t>
    </rPh>
    <phoneticPr fontId="4"/>
  </si>
  <si>
    <t>↑注意①</t>
    <rPh sb="1" eb="3">
      <t>チュ</t>
    </rPh>
    <phoneticPr fontId="4"/>
  </si>
  <si>
    <t>注意①</t>
    <rPh sb="0" eb="2">
      <t>チュウ</t>
    </rPh>
    <phoneticPr fontId="4"/>
  </si>
  <si>
    <r>
      <t>木材端突出分/パイプの中心から</t>
    </r>
    <r>
      <rPr>
        <sz val="12"/>
        <color rgb="FFFF0000"/>
        <rFont val="ＭＳ Ｐゴシック"/>
        <family val="2"/>
        <charset val="128"/>
        <scheme val="minor"/>
      </rPr>
      <t>木材の端が45mm外に出る位置で設置する設定</t>
    </r>
    <r>
      <rPr>
        <sz val="12"/>
        <color rgb="FF000000"/>
        <rFont val="ＭＳ Ｐゴシック"/>
        <family val="3"/>
        <charset val="128"/>
        <scheme val="minor"/>
      </rPr>
      <t>。メジャーを充てて設置する場合は45mm-11mm(パイプの半径)＝34mmとなり、</t>
    </r>
    <r>
      <rPr>
        <sz val="12"/>
        <color rgb="FFFF0000"/>
        <rFont val="ＭＳ Ｐゴシック"/>
        <family val="2"/>
        <charset val="128"/>
        <scheme val="minor"/>
      </rPr>
      <t>パイプの外端と木材の端の差は34mm</t>
    </r>
    <r>
      <rPr>
        <sz val="12"/>
        <color theme="1"/>
        <rFont val="ＭＳ Ｐゴシック"/>
        <family val="2"/>
        <charset val="128"/>
        <scheme val="minor"/>
      </rPr>
      <t>となる。</t>
    </r>
    <rPh sb="0" eb="2">
      <t>モk</t>
    </rPh>
    <rPh sb="2" eb="3">
      <t>ハ</t>
    </rPh>
    <rPh sb="3" eb="5">
      <t>トッシュt</t>
    </rPh>
    <rPh sb="5" eb="6">
      <t>ブン</t>
    </rPh>
    <rPh sb="11" eb="15">
      <t>チュ</t>
    </rPh>
    <rPh sb="15" eb="20">
      <t>モk</t>
    </rPh>
    <rPh sb="24" eb="28">
      <t>ソt</t>
    </rPh>
    <rPh sb="28" eb="31">
      <t>イt</t>
    </rPh>
    <rPh sb="31" eb="33">
      <t>セッt</t>
    </rPh>
    <rPh sb="35" eb="37">
      <t>セッテ</t>
    </rPh>
    <rPh sb="43" eb="44">
      <t>ア</t>
    </rPh>
    <rPh sb="46" eb="48">
      <t>セッt</t>
    </rPh>
    <rPh sb="50" eb="53">
      <t>b</t>
    </rPh>
    <rPh sb="67" eb="69">
      <t>ハンケ</t>
    </rPh>
    <rPh sb="83" eb="84">
      <t>ソt</t>
    </rPh>
    <rPh sb="84" eb="86">
      <t>ハs</t>
    </rPh>
    <rPh sb="86" eb="93">
      <t>モk</t>
    </rPh>
    <phoneticPr fontId="4"/>
  </si>
  <si>
    <t>横/本数</t>
    <rPh sb="0" eb="1">
      <t>ヨk</t>
    </rPh>
    <rPh sb="2" eb="3">
      <t>ポン</t>
    </rPh>
    <rPh sb="3" eb="4">
      <t>ス</t>
    </rPh>
    <phoneticPr fontId="4"/>
  </si>
  <si>
    <t>縦/本数</t>
    <rPh sb="0" eb="1">
      <t>タt</t>
    </rPh>
    <rPh sb="2" eb="3">
      <t>ポン</t>
    </rPh>
    <rPh sb="3" eb="4">
      <t>ス</t>
    </rPh>
    <phoneticPr fontId="4"/>
  </si>
  <si>
    <t>横軸/必要パイプ本数/T字連結１箇所</t>
    <rPh sb="12" eb="13">
      <t>ジ</t>
    </rPh>
    <phoneticPr fontId="4"/>
  </si>
  <si>
    <t>縦軸/必要パイプ本数/T字連結１箇所</t>
    <rPh sb="3" eb="10">
      <t>ヒツヨ</t>
    </rPh>
    <rPh sb="12" eb="13">
      <t>ジ</t>
    </rPh>
    <rPh sb="13" eb="15">
      <t>レン</t>
    </rPh>
    <rPh sb="16" eb="18">
      <t>カsy</t>
    </rPh>
    <phoneticPr fontId="4"/>
  </si>
  <si>
    <t>横軸/必要パイプ本数/T字連結なし</t>
    <rPh sb="3" eb="10">
      <t>ヒツヨ</t>
    </rPh>
    <rPh sb="12" eb="13">
      <t>ジ</t>
    </rPh>
    <rPh sb="13" eb="15">
      <t>レン</t>
    </rPh>
    <phoneticPr fontId="4"/>
  </si>
  <si>
    <t>縦軸/必要パイプ本数/T字連結なし</t>
    <rPh sb="3" eb="10">
      <t>ヒツヨ</t>
    </rPh>
    <rPh sb="12" eb="13">
      <t>ジ</t>
    </rPh>
    <rPh sb="13" eb="15">
      <t>レン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</si>
</sst>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8" x14ac:knownFonts="1">
    <font>
      <sz val="12"/>
      <color theme="1"/>
      <name val="ＭＳ Ｐゴシック"/>
      <family val="2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6"/>
      <color rgb="FF000000"/>
      <name val="ＭＳ Ｐゴシック"/>
      <family val="3"/>
      <charset val="128"/>
      <scheme val="minor"/>
    </font>
    <font>
      <sz val="20"/>
      <color rgb="FF0000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8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4" xfId="0" applyFont="1" applyBorder="1"/>
    <xf numFmtId="0" fontId="1" fillId="4" borderId="6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1" fontId="1" fillId="5" borderId="12" xfId="0" applyNumberFormat="1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176" fontId="1" fillId="6" borderId="14" xfId="0" applyNumberFormat="1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/>
    <xf numFmtId="0" fontId="1" fillId="0" borderId="14" xfId="0" applyFont="1" applyBorder="1"/>
    <xf numFmtId="0" fontId="1" fillId="3" borderId="9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center"/>
    </xf>
    <xf numFmtId="1" fontId="1" fillId="9" borderId="16" xfId="0" applyNumberFormat="1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19" xfId="0" applyFont="1" applyBorder="1" applyAlignment="1">
      <alignment horizontal="center" vertical="center"/>
    </xf>
    <xf numFmtId="1" fontId="1" fillId="10" borderId="10" xfId="0" applyNumberFormat="1" applyFont="1" applyFill="1" applyBorder="1" applyAlignment="1">
      <alignment horizontal="center" vertical="center"/>
    </xf>
    <xf numFmtId="176" fontId="1" fillId="8" borderId="19" xfId="0" applyNumberFormat="1" applyFont="1" applyFill="1" applyBorder="1" applyAlignment="1">
      <alignment horizontal="center" vertical="center"/>
    </xf>
    <xf numFmtId="176" fontId="1" fillId="8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17" xfId="0" applyFont="1" applyBorder="1"/>
    <xf numFmtId="0" fontId="1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1" xfId="0" applyFont="1" applyBorder="1"/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11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12" borderId="0" xfId="0" applyFont="1" applyFill="1"/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3" borderId="18" xfId="0" applyFont="1" applyFill="1" applyBorder="1" applyAlignment="1">
      <alignment horizontal="center" vertical="center"/>
    </xf>
  </cellXfs>
  <cellStyles count="7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70"/>
  <sheetViews>
    <sheetView showGridLines="0" tabSelected="1" workbookViewId="0">
      <selection activeCell="E8" sqref="E8"/>
    </sheetView>
  </sheetViews>
  <sheetFormatPr baseColWidth="12" defaultRowHeight="18" x14ac:dyDescent="0"/>
  <cols>
    <col min="1" max="1" width="4.83203125" customWidth="1"/>
    <col min="2" max="2" width="7.6640625" customWidth="1"/>
    <col min="3" max="3" width="32.5" customWidth="1"/>
    <col min="4" max="4" width="4.6640625" customWidth="1"/>
    <col min="5" max="5" width="27.33203125" customWidth="1"/>
    <col min="6" max="6" width="4.5" customWidth="1"/>
    <col min="7" max="7" width="33.1640625" customWidth="1"/>
    <col min="8" max="8" width="4.6640625" customWidth="1"/>
    <col min="9" max="9" width="28.83203125" customWidth="1"/>
    <col min="10" max="10" width="8" customWidth="1"/>
    <col min="11" max="11" width="28.83203125" customWidth="1"/>
  </cols>
  <sheetData>
    <row r="1" spans="1:13" ht="23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8">
      <c r="A2" s="1"/>
      <c r="B2" s="63" t="s">
        <v>33</v>
      </c>
      <c r="C2" s="63"/>
      <c r="D2" s="63"/>
      <c r="E2" s="1"/>
      <c r="F2" s="1"/>
      <c r="G2" s="1"/>
      <c r="H2" s="1"/>
      <c r="I2" s="1"/>
      <c r="J2" s="1"/>
      <c r="K2" s="1"/>
      <c r="L2" s="1"/>
      <c r="M2" s="1"/>
    </row>
    <row r="3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9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>
      <c r="A6" s="1"/>
      <c r="B6" s="3" t="s">
        <v>0</v>
      </c>
      <c r="C6" s="64" t="s">
        <v>20</v>
      </c>
      <c r="D6" s="64"/>
      <c r="E6" s="64"/>
      <c r="F6" s="64"/>
      <c r="G6" s="64"/>
      <c r="H6" s="64"/>
      <c r="I6" s="64"/>
      <c r="J6" s="64"/>
      <c r="K6" s="5"/>
      <c r="L6" s="6"/>
      <c r="M6" s="1"/>
    </row>
    <row r="7" spans="1:13" ht="19" thickBot="1">
      <c r="A7" s="1"/>
      <c r="B7" s="7"/>
      <c r="C7" s="41"/>
      <c r="D7" s="42"/>
      <c r="E7" s="42"/>
      <c r="F7" s="42"/>
      <c r="G7" s="42"/>
      <c r="H7" s="42"/>
      <c r="I7" s="42"/>
      <c r="J7" s="42"/>
      <c r="K7" s="42"/>
      <c r="L7" s="8"/>
      <c r="M7" s="1"/>
    </row>
    <row r="8" spans="1:13" ht="19" thickBot="1">
      <c r="A8" s="1"/>
      <c r="B8" s="7"/>
      <c r="C8" s="9" t="s">
        <v>36</v>
      </c>
      <c r="D8" s="10" t="s">
        <v>1</v>
      </c>
      <c r="E8" s="56">
        <v>1500</v>
      </c>
      <c r="F8" s="42"/>
      <c r="G8" s="42"/>
      <c r="H8" s="42"/>
      <c r="I8" s="42"/>
      <c r="J8" s="42"/>
      <c r="K8" s="42"/>
      <c r="L8" s="8"/>
      <c r="M8" s="1"/>
    </row>
    <row r="9" spans="1:13" ht="19" thickBot="1">
      <c r="A9" s="1"/>
      <c r="B9" s="7"/>
      <c r="C9" s="42"/>
      <c r="D9" s="42"/>
      <c r="E9" s="41" t="s">
        <v>2</v>
      </c>
      <c r="F9" s="42"/>
      <c r="G9" s="42"/>
      <c r="H9" s="42"/>
      <c r="I9" s="42"/>
      <c r="J9" s="42"/>
      <c r="K9" s="42"/>
      <c r="L9" s="8"/>
      <c r="M9" s="1"/>
    </row>
    <row r="10" spans="1:13" ht="19" thickBot="1">
      <c r="A10" s="1"/>
      <c r="B10" s="7"/>
      <c r="C10" s="9" t="s">
        <v>26</v>
      </c>
      <c r="D10" s="10" t="s">
        <v>1</v>
      </c>
      <c r="E10" s="56">
        <v>3</v>
      </c>
      <c r="F10" s="42"/>
      <c r="G10" s="42"/>
      <c r="H10" s="42"/>
      <c r="I10" s="42"/>
      <c r="J10" s="42"/>
      <c r="K10" s="42"/>
      <c r="L10" s="8"/>
      <c r="M10" s="1"/>
    </row>
    <row r="11" spans="1:13">
      <c r="A11" s="1"/>
      <c r="B11" s="7"/>
      <c r="C11" s="42"/>
      <c r="D11" s="42"/>
      <c r="E11" s="41" t="s">
        <v>2</v>
      </c>
      <c r="F11" s="42"/>
      <c r="G11" s="42"/>
      <c r="H11" s="42"/>
      <c r="I11" s="42"/>
      <c r="J11" s="42"/>
      <c r="K11" s="42"/>
      <c r="L11" s="8"/>
      <c r="M11" s="1"/>
    </row>
    <row r="12" spans="1:13">
      <c r="A12" s="1"/>
      <c r="B12" s="7"/>
      <c r="C12" s="42"/>
      <c r="D12" s="42"/>
      <c r="E12" s="41"/>
      <c r="F12" s="42"/>
      <c r="G12" s="42"/>
      <c r="H12" s="42"/>
      <c r="I12" s="42"/>
      <c r="J12" s="42"/>
      <c r="K12" s="42"/>
      <c r="L12" s="8"/>
      <c r="M12" s="1"/>
    </row>
    <row r="13" spans="1:13" ht="19" thickBot="1">
      <c r="A13" s="1"/>
      <c r="B13" s="12"/>
      <c r="C13" s="42" t="s">
        <v>11</v>
      </c>
      <c r="D13" s="42"/>
      <c r="E13" s="42"/>
      <c r="F13" s="42"/>
      <c r="G13" s="42"/>
      <c r="H13" s="42"/>
      <c r="I13" s="42"/>
      <c r="J13" s="42"/>
      <c r="K13" s="42"/>
      <c r="L13" s="8"/>
      <c r="M13" s="1"/>
    </row>
    <row r="14" spans="1:13" ht="19" thickBot="1">
      <c r="A14" s="1"/>
      <c r="B14" s="12"/>
      <c r="C14" s="60"/>
      <c r="D14" s="61"/>
      <c r="E14" s="61"/>
      <c r="F14" s="61"/>
      <c r="G14" s="65"/>
      <c r="H14" s="42"/>
      <c r="I14" s="42"/>
      <c r="J14" s="42"/>
      <c r="K14" s="42"/>
      <c r="L14" s="8"/>
      <c r="M14" s="1"/>
    </row>
    <row r="15" spans="1:13" ht="19" thickBot="1">
      <c r="A15" s="1"/>
      <c r="B15" s="12"/>
      <c r="C15" s="13" t="s">
        <v>40</v>
      </c>
      <c r="D15" s="14" t="s">
        <v>6</v>
      </c>
      <c r="E15" s="15" t="s">
        <v>8</v>
      </c>
      <c r="F15" s="16" t="s">
        <v>3</v>
      </c>
      <c r="G15" s="17" t="s">
        <v>9</v>
      </c>
      <c r="H15" s="42"/>
      <c r="I15" s="42"/>
      <c r="J15" s="42"/>
      <c r="K15" s="42"/>
      <c r="L15" s="8"/>
      <c r="M15" s="1"/>
    </row>
    <row r="16" spans="1:13" ht="19" thickBot="1">
      <c r="A16" s="1"/>
      <c r="B16" s="12"/>
      <c r="C16" s="18">
        <f>SUM(E8-34*2)</f>
        <v>1432</v>
      </c>
      <c r="D16" s="19" t="s">
        <v>7</v>
      </c>
      <c r="E16" s="20">
        <f>SUM(32*2)</f>
        <v>64</v>
      </c>
      <c r="F16" s="21" t="s">
        <v>3</v>
      </c>
      <c r="G16" s="22">
        <f>SUM(C16-E16)</f>
        <v>1368</v>
      </c>
      <c r="H16" s="41"/>
      <c r="I16" s="43"/>
      <c r="J16" s="42"/>
      <c r="K16" s="42"/>
      <c r="L16" s="8"/>
      <c r="M16" s="1"/>
    </row>
    <row r="17" spans="1:13" ht="19" thickBot="1">
      <c r="A17" s="1"/>
      <c r="B17" s="12"/>
      <c r="C17" s="54" t="s">
        <v>42</v>
      </c>
      <c r="D17" s="30"/>
      <c r="E17" s="30"/>
      <c r="F17" s="30"/>
      <c r="G17" s="23" t="s">
        <v>10</v>
      </c>
      <c r="H17" s="43"/>
      <c r="I17" s="30"/>
      <c r="J17" s="30"/>
      <c r="K17" s="30"/>
      <c r="L17" s="24"/>
      <c r="M17" s="1"/>
    </row>
    <row r="18" spans="1:13">
      <c r="A18" s="1"/>
      <c r="B18" s="12"/>
      <c r="C18" s="30"/>
      <c r="D18" s="30"/>
      <c r="E18" s="30"/>
      <c r="F18" s="30"/>
      <c r="G18" s="30"/>
      <c r="H18" s="43"/>
      <c r="I18" s="30"/>
      <c r="J18" s="30"/>
      <c r="K18" s="30"/>
      <c r="L18" s="24"/>
      <c r="M18" s="1"/>
    </row>
    <row r="19" spans="1:13">
      <c r="A19" s="1"/>
      <c r="B19" s="12"/>
      <c r="C19" s="30"/>
      <c r="D19" s="30"/>
      <c r="E19" s="30"/>
      <c r="F19" s="30"/>
      <c r="G19" s="30"/>
      <c r="H19" s="43"/>
      <c r="I19" s="30"/>
      <c r="J19" s="30"/>
      <c r="K19" s="30"/>
      <c r="L19" s="24"/>
      <c r="M19" s="1"/>
    </row>
    <row r="20" spans="1:13">
      <c r="A20" s="1"/>
      <c r="B20" s="12"/>
      <c r="C20" s="30"/>
      <c r="D20" s="30"/>
      <c r="E20" s="30"/>
      <c r="F20" s="30"/>
      <c r="G20" s="30"/>
      <c r="H20" s="43"/>
      <c r="I20" s="30"/>
      <c r="J20" s="30"/>
      <c r="K20" s="30"/>
      <c r="L20" s="24"/>
      <c r="M20" s="1"/>
    </row>
    <row r="21" spans="1:13" ht="19" thickBot="1">
      <c r="A21" s="1"/>
      <c r="B21" s="12"/>
      <c r="C21" s="42" t="s">
        <v>12</v>
      </c>
      <c r="D21" s="42"/>
      <c r="E21" s="42"/>
      <c r="F21" s="42"/>
      <c r="G21" s="42"/>
      <c r="H21" s="43"/>
      <c r="I21" s="30"/>
      <c r="J21" s="30"/>
      <c r="K21" s="30"/>
      <c r="L21" s="24"/>
      <c r="M21" s="1"/>
    </row>
    <row r="22" spans="1:13" ht="19" thickBot="1">
      <c r="A22" s="1"/>
      <c r="B22" s="12"/>
      <c r="C22" s="60"/>
      <c r="D22" s="61"/>
      <c r="E22" s="61"/>
      <c r="F22" s="61"/>
      <c r="G22" s="61"/>
      <c r="H22" s="61"/>
      <c r="I22" s="62"/>
      <c r="J22" s="30"/>
      <c r="K22" s="30"/>
      <c r="L22" s="24"/>
      <c r="M22" s="1"/>
    </row>
    <row r="23" spans="1:13" ht="19" thickBot="1">
      <c r="A23" s="1"/>
      <c r="B23" s="12"/>
      <c r="C23" s="13" t="s">
        <v>39</v>
      </c>
      <c r="D23" s="14" t="s">
        <v>6</v>
      </c>
      <c r="E23" s="15" t="s">
        <v>8</v>
      </c>
      <c r="F23" s="16" t="s">
        <v>14</v>
      </c>
      <c r="G23" s="29" t="s">
        <v>31</v>
      </c>
      <c r="H23" s="31" t="s">
        <v>18</v>
      </c>
      <c r="I23" s="34" t="s">
        <v>17</v>
      </c>
      <c r="J23" s="30"/>
      <c r="K23" s="30"/>
      <c r="L23" s="24"/>
      <c r="M23" s="1"/>
    </row>
    <row r="24" spans="1:13" ht="19" thickBot="1">
      <c r="A24" s="1"/>
      <c r="B24" s="12"/>
      <c r="C24" s="18">
        <f>SUM(E8-34*2)</f>
        <v>1432</v>
      </c>
      <c r="D24" s="19" t="s">
        <v>7</v>
      </c>
      <c r="E24" s="20">
        <f>SUM(32*2)</f>
        <v>64</v>
      </c>
      <c r="F24" s="21" t="s">
        <v>15</v>
      </c>
      <c r="G24" s="32">
        <v>2</v>
      </c>
      <c r="H24" s="31" t="s">
        <v>19</v>
      </c>
      <c r="I24" s="40">
        <f>SUM(C24-E24)/2</f>
        <v>684</v>
      </c>
      <c r="J24" s="30"/>
      <c r="K24" s="30"/>
      <c r="L24" s="24"/>
      <c r="M24" s="1"/>
    </row>
    <row r="25" spans="1:13" ht="19" thickBot="1">
      <c r="A25" s="1"/>
      <c r="B25" s="12"/>
      <c r="C25" s="30"/>
      <c r="D25" s="30"/>
      <c r="E25" s="30"/>
      <c r="F25" s="30"/>
      <c r="G25" s="30"/>
      <c r="H25" s="43"/>
      <c r="I25" s="33" t="s">
        <v>16</v>
      </c>
      <c r="J25" s="30"/>
      <c r="K25" s="30"/>
      <c r="L25" s="24"/>
      <c r="M25" s="1"/>
    </row>
    <row r="26" spans="1:13">
      <c r="A26" s="1"/>
      <c r="B26" s="12"/>
      <c r="C26" s="30"/>
      <c r="D26" s="30"/>
      <c r="E26" s="30"/>
      <c r="F26" s="30"/>
      <c r="G26" s="30"/>
      <c r="H26" s="43"/>
      <c r="I26" s="30"/>
      <c r="J26" s="30"/>
      <c r="K26" s="30"/>
      <c r="L26" s="24"/>
      <c r="M26" s="1"/>
    </row>
    <row r="27" spans="1:13">
      <c r="A27" s="1"/>
      <c r="B27" s="12"/>
      <c r="C27" s="30"/>
      <c r="D27" s="30"/>
      <c r="E27" s="30"/>
      <c r="F27" s="30"/>
      <c r="G27" s="30"/>
      <c r="H27" s="43"/>
      <c r="I27" s="30"/>
      <c r="J27" s="30"/>
      <c r="K27" s="30"/>
      <c r="L27" s="24"/>
      <c r="M27" s="1"/>
    </row>
    <row r="28" spans="1:13">
      <c r="A28" s="1"/>
      <c r="B28" s="12"/>
      <c r="C28" s="30"/>
      <c r="D28" s="30"/>
      <c r="E28" s="30"/>
      <c r="F28" s="30"/>
      <c r="G28" s="30"/>
      <c r="H28" s="43"/>
      <c r="I28" s="30"/>
      <c r="J28" s="30"/>
      <c r="K28" s="30"/>
      <c r="L28" s="24"/>
      <c r="M28" s="1"/>
    </row>
    <row r="29" spans="1:13" ht="19" thickBot="1">
      <c r="A29" s="1"/>
      <c r="B29" s="12"/>
      <c r="C29" s="42" t="s">
        <v>13</v>
      </c>
      <c r="D29" s="42"/>
      <c r="E29" s="42"/>
      <c r="F29" s="42"/>
      <c r="G29" s="42"/>
      <c r="H29" s="43"/>
      <c r="I29" s="30"/>
      <c r="J29" s="30"/>
      <c r="K29" s="30"/>
      <c r="L29" s="24"/>
      <c r="M29" s="1"/>
    </row>
    <row r="30" spans="1:13" ht="19" thickBot="1">
      <c r="A30" s="1"/>
      <c r="B30" s="12"/>
      <c r="C30" s="60"/>
      <c r="D30" s="61"/>
      <c r="E30" s="61"/>
      <c r="F30" s="61"/>
      <c r="G30" s="65"/>
      <c r="H30" s="43"/>
      <c r="I30" s="30"/>
      <c r="J30" s="30"/>
      <c r="K30" s="30"/>
      <c r="L30" s="24"/>
      <c r="M30" s="1"/>
    </row>
    <row r="31" spans="1:13" ht="19" thickBot="1">
      <c r="A31" s="1"/>
      <c r="B31" s="12"/>
      <c r="C31" s="13" t="s">
        <v>39</v>
      </c>
      <c r="D31" s="14" t="s">
        <v>6</v>
      </c>
      <c r="E31" s="15" t="s">
        <v>8</v>
      </c>
      <c r="F31" s="16" t="s">
        <v>3</v>
      </c>
      <c r="G31" s="17" t="s">
        <v>9</v>
      </c>
      <c r="H31" s="43"/>
      <c r="I31" s="30"/>
      <c r="J31" s="30"/>
      <c r="K31" s="30"/>
      <c r="L31" s="24"/>
      <c r="M31" s="1"/>
    </row>
    <row r="32" spans="1:13" ht="19" thickBot="1">
      <c r="A32" s="1"/>
      <c r="B32" s="12"/>
      <c r="C32" s="18">
        <f>SUM(E8-34*2)</f>
        <v>1432</v>
      </c>
      <c r="D32" s="19" t="s">
        <v>7</v>
      </c>
      <c r="E32" s="20">
        <f>SUM(32*2)</f>
        <v>64</v>
      </c>
      <c r="F32" s="21" t="s">
        <v>3</v>
      </c>
      <c r="G32" s="22">
        <f>SUM(C32-E32)</f>
        <v>1368</v>
      </c>
      <c r="H32" s="43"/>
      <c r="I32" s="30"/>
      <c r="J32" s="30"/>
      <c r="K32" s="30"/>
      <c r="L32" s="24"/>
      <c r="M32" s="1"/>
    </row>
    <row r="33" spans="1:13" ht="19" thickBot="1">
      <c r="A33" s="1"/>
      <c r="B33" s="12"/>
      <c r="C33" s="30"/>
      <c r="D33" s="30"/>
      <c r="E33" s="30"/>
      <c r="F33" s="30"/>
      <c r="G33" s="23" t="s">
        <v>10</v>
      </c>
      <c r="H33" s="43"/>
      <c r="I33" s="30"/>
      <c r="J33" s="30"/>
      <c r="K33" s="30"/>
      <c r="L33" s="24"/>
      <c r="M33" s="1"/>
    </row>
    <row r="34" spans="1:13">
      <c r="A34" s="1"/>
      <c r="B34" s="12"/>
      <c r="C34" s="30"/>
      <c r="D34" s="30"/>
      <c r="E34" s="30"/>
      <c r="F34" s="30"/>
      <c r="G34" s="30"/>
      <c r="H34" s="43"/>
      <c r="I34" s="30"/>
      <c r="J34" s="30"/>
      <c r="K34" s="30"/>
      <c r="L34" s="24"/>
      <c r="M34" s="1"/>
    </row>
    <row r="35" spans="1:13" ht="19" thickBot="1">
      <c r="A35" s="1"/>
      <c r="B35" s="12"/>
      <c r="C35" s="30"/>
      <c r="D35" s="30"/>
      <c r="E35" s="30"/>
      <c r="F35" s="30"/>
      <c r="G35" s="30"/>
      <c r="H35" s="43"/>
      <c r="I35" s="30"/>
      <c r="J35" s="30"/>
      <c r="K35" s="30"/>
      <c r="L35" s="24"/>
      <c r="M35" s="1"/>
    </row>
    <row r="36" spans="1:13" ht="19" thickBot="1">
      <c r="A36" s="1"/>
      <c r="B36" s="12"/>
      <c r="C36" s="9" t="s">
        <v>50</v>
      </c>
      <c r="D36" s="10" t="s">
        <v>1</v>
      </c>
      <c r="E36" s="51">
        <f>SUM(E10*2)</f>
        <v>6</v>
      </c>
      <c r="F36" s="30" t="s">
        <v>29</v>
      </c>
      <c r="G36" s="9" t="s">
        <v>48</v>
      </c>
      <c r="H36" s="10" t="s">
        <v>1</v>
      </c>
      <c r="I36" s="51">
        <f>SUM(E10*2*2)</f>
        <v>12</v>
      </c>
      <c r="J36" s="30" t="s">
        <v>46</v>
      </c>
      <c r="K36" s="30"/>
      <c r="L36" s="24"/>
      <c r="M36" s="1"/>
    </row>
    <row r="37" spans="1:13" ht="19" thickBot="1">
      <c r="A37" s="1"/>
      <c r="B37" s="12"/>
      <c r="C37" s="9" t="s">
        <v>51</v>
      </c>
      <c r="D37" s="10" t="s">
        <v>1</v>
      </c>
      <c r="E37" s="51">
        <v>4</v>
      </c>
      <c r="F37" s="30" t="s">
        <v>29</v>
      </c>
      <c r="G37" s="9" t="s">
        <v>49</v>
      </c>
      <c r="H37" s="10" t="s">
        <v>1</v>
      </c>
      <c r="I37" s="51">
        <v>6</v>
      </c>
      <c r="J37" s="30" t="s">
        <v>47</v>
      </c>
      <c r="K37" s="30"/>
      <c r="L37" s="24"/>
      <c r="M37" s="1"/>
    </row>
    <row r="38" spans="1:13">
      <c r="A38" s="1"/>
      <c r="B38" s="12"/>
      <c r="C38" s="30"/>
      <c r="D38" s="30"/>
      <c r="E38" s="30"/>
      <c r="F38" s="30"/>
      <c r="G38" s="30"/>
      <c r="H38" s="43"/>
      <c r="I38" s="30"/>
      <c r="J38" s="30"/>
      <c r="K38" s="30"/>
      <c r="L38" s="24"/>
      <c r="M38" s="1"/>
    </row>
    <row r="39" spans="1:13" ht="19" thickBot="1">
      <c r="A39" s="1"/>
      <c r="B39" s="44"/>
      <c r="C39" s="45"/>
      <c r="D39" s="45"/>
      <c r="E39" s="45"/>
      <c r="F39" s="45"/>
      <c r="G39" s="45"/>
      <c r="H39" s="46"/>
      <c r="I39" s="45"/>
      <c r="J39" s="45"/>
      <c r="K39" s="45"/>
      <c r="L39" s="47"/>
      <c r="M39" s="1"/>
    </row>
    <row r="40" spans="1:13">
      <c r="A40" s="1"/>
      <c r="B40" s="5"/>
      <c r="C40" s="49"/>
      <c r="D40" s="49"/>
      <c r="E40" s="49"/>
      <c r="F40" s="49"/>
      <c r="G40" s="49"/>
      <c r="H40" s="4"/>
      <c r="I40" s="49"/>
      <c r="J40" s="49"/>
      <c r="K40" s="49"/>
      <c r="L40" s="49"/>
      <c r="M40" s="1"/>
    </row>
    <row r="41" spans="1:13" ht="19" thickBot="1">
      <c r="A41" s="1"/>
      <c r="B41" s="26"/>
      <c r="C41" s="45"/>
      <c r="D41" s="45"/>
      <c r="E41" s="45"/>
      <c r="F41" s="45"/>
      <c r="G41" s="45"/>
      <c r="H41" s="46"/>
      <c r="I41" s="45"/>
      <c r="J41" s="45"/>
      <c r="K41" s="45"/>
      <c r="L41" s="45"/>
      <c r="M41" s="1"/>
    </row>
    <row r="42" spans="1:13">
      <c r="A42" s="1"/>
      <c r="B42" s="48"/>
      <c r="C42" s="49"/>
      <c r="D42" s="49"/>
      <c r="E42" s="49"/>
      <c r="F42" s="49"/>
      <c r="G42" s="49"/>
      <c r="H42" s="4"/>
      <c r="I42" s="49"/>
      <c r="J42" s="49"/>
      <c r="K42" s="49"/>
      <c r="L42" s="50"/>
      <c r="M42" s="1"/>
    </row>
    <row r="43" spans="1:13">
      <c r="A43" s="1"/>
      <c r="B43" s="7" t="s">
        <v>0</v>
      </c>
      <c r="C43" s="30" t="s">
        <v>30</v>
      </c>
      <c r="D43" s="30"/>
      <c r="E43" s="30"/>
      <c r="F43" s="30"/>
      <c r="G43" s="30"/>
      <c r="H43" s="43"/>
      <c r="I43" s="30"/>
      <c r="J43" s="30"/>
      <c r="K43" s="30"/>
      <c r="L43" s="24"/>
      <c r="M43" s="1"/>
    </row>
    <row r="44" spans="1:13">
      <c r="A44" s="1"/>
      <c r="B44" s="12"/>
      <c r="C44" s="30"/>
      <c r="D44" s="30"/>
      <c r="E44" s="30"/>
      <c r="F44" s="30"/>
      <c r="G44" s="30"/>
      <c r="H44" s="43"/>
      <c r="I44" s="30"/>
      <c r="J44" s="30"/>
      <c r="K44" s="30"/>
      <c r="L44" s="24"/>
      <c r="M44" s="1"/>
    </row>
    <row r="45" spans="1:13" ht="19" thickBot="1">
      <c r="A45" s="1"/>
      <c r="B45" s="12"/>
      <c r="C45" s="30"/>
      <c r="D45" s="30"/>
      <c r="E45" s="30"/>
      <c r="F45" s="30"/>
      <c r="G45" s="30"/>
      <c r="H45" s="43"/>
      <c r="I45" s="30"/>
      <c r="J45" s="30"/>
      <c r="K45" s="30"/>
      <c r="L45" s="24"/>
      <c r="M45" s="1"/>
    </row>
    <row r="46" spans="1:13" ht="19" thickBot="1">
      <c r="A46" s="1"/>
      <c r="B46" s="12"/>
      <c r="C46" s="9" t="s">
        <v>22</v>
      </c>
      <c r="D46" s="10" t="s">
        <v>1</v>
      </c>
      <c r="E46" s="56">
        <v>3</v>
      </c>
      <c r="F46" s="30"/>
      <c r="G46" s="30"/>
      <c r="H46" s="43"/>
      <c r="I46" s="30"/>
      <c r="J46" s="30"/>
      <c r="K46" s="30"/>
      <c r="L46" s="24"/>
      <c r="M46" s="1"/>
    </row>
    <row r="47" spans="1:13" ht="19" thickBot="1">
      <c r="A47" s="1"/>
      <c r="B47" s="12"/>
      <c r="C47" s="42"/>
      <c r="D47" s="42"/>
      <c r="E47" s="41" t="s">
        <v>2</v>
      </c>
      <c r="F47" s="30"/>
      <c r="G47" s="30"/>
      <c r="H47" s="43"/>
      <c r="I47" s="30"/>
      <c r="J47" s="30"/>
      <c r="K47" s="30"/>
      <c r="L47" s="24"/>
      <c r="M47" s="1"/>
    </row>
    <row r="48" spans="1:13" ht="19" thickBot="1">
      <c r="A48" s="1"/>
      <c r="B48" s="12"/>
      <c r="C48" s="9" t="s">
        <v>5</v>
      </c>
      <c r="D48" s="10" t="s">
        <v>1</v>
      </c>
      <c r="E48" s="56">
        <v>2500</v>
      </c>
      <c r="F48" s="30"/>
      <c r="G48" s="30"/>
      <c r="H48" s="43"/>
      <c r="I48" s="30"/>
      <c r="J48" s="30"/>
      <c r="K48" s="30"/>
      <c r="L48" s="24"/>
      <c r="M48" s="1"/>
    </row>
    <row r="49" spans="1:13" ht="19" thickBot="1">
      <c r="A49" s="1"/>
      <c r="B49" s="12"/>
      <c r="C49" s="42"/>
      <c r="D49" s="42"/>
      <c r="E49" s="41" t="s">
        <v>2</v>
      </c>
      <c r="F49" s="30"/>
      <c r="G49" s="30"/>
      <c r="H49" s="43"/>
      <c r="I49" s="30"/>
      <c r="J49" s="30"/>
      <c r="K49" s="30"/>
      <c r="L49" s="24"/>
      <c r="M49" s="1"/>
    </row>
    <row r="50" spans="1:13" ht="19" thickBot="1">
      <c r="A50" s="1"/>
      <c r="B50" s="12"/>
      <c r="C50" s="9" t="s">
        <v>26</v>
      </c>
      <c r="D50" s="10" t="s">
        <v>1</v>
      </c>
      <c r="E50" s="56">
        <v>3</v>
      </c>
      <c r="F50" s="30"/>
      <c r="G50" s="30"/>
      <c r="H50" s="43"/>
      <c r="I50" s="30"/>
      <c r="J50" s="30"/>
      <c r="K50" s="30"/>
      <c r="L50" s="24"/>
      <c r="M50" s="1"/>
    </row>
    <row r="51" spans="1:13" ht="19" thickBot="1">
      <c r="A51" s="1"/>
      <c r="B51" s="12"/>
      <c r="C51" s="42"/>
      <c r="D51" s="42"/>
      <c r="E51" s="41" t="s">
        <v>2</v>
      </c>
      <c r="F51" s="30"/>
      <c r="G51" s="30"/>
      <c r="H51" s="43"/>
      <c r="I51" s="30"/>
      <c r="J51" s="30"/>
      <c r="K51" s="30"/>
      <c r="L51" s="24"/>
      <c r="M51" s="1"/>
    </row>
    <row r="52" spans="1:13" ht="19" thickBot="1">
      <c r="A52" s="1"/>
      <c r="B52" s="12"/>
      <c r="C52" s="9" t="s">
        <v>35</v>
      </c>
      <c r="D52" s="10" t="s">
        <v>34</v>
      </c>
      <c r="E52" s="11">
        <f>SUM(E48)</f>
        <v>2500</v>
      </c>
      <c r="F52" s="30"/>
      <c r="G52" s="30"/>
      <c r="H52" s="43"/>
      <c r="I52" s="30"/>
      <c r="J52" s="30"/>
      <c r="K52" s="30"/>
      <c r="L52" s="24"/>
      <c r="M52" s="1"/>
    </row>
    <row r="53" spans="1:13">
      <c r="A53" s="1"/>
      <c r="B53" s="12"/>
      <c r="C53" s="1"/>
      <c r="D53" s="1"/>
      <c r="E53" s="52" t="s">
        <v>2</v>
      </c>
      <c r="F53" s="30"/>
      <c r="G53" s="30"/>
      <c r="H53" s="43"/>
      <c r="I53" s="30"/>
      <c r="J53" s="30"/>
      <c r="K53" s="30"/>
      <c r="L53" s="24"/>
      <c r="M53" s="1"/>
    </row>
    <row r="54" spans="1:13">
      <c r="A54" s="1"/>
      <c r="B54" s="12"/>
      <c r="C54" s="42"/>
      <c r="D54" s="42"/>
      <c r="E54" s="41"/>
      <c r="F54" s="30"/>
      <c r="G54" s="30"/>
      <c r="H54" s="43"/>
      <c r="I54" s="30"/>
      <c r="J54" s="30"/>
      <c r="K54" s="30"/>
      <c r="L54" s="24"/>
      <c r="M54" s="1"/>
    </row>
    <row r="55" spans="1:13">
      <c r="A55" s="1"/>
      <c r="B55" s="12"/>
      <c r="C55" s="42"/>
      <c r="D55" s="42"/>
      <c r="E55" s="41"/>
      <c r="F55" s="30"/>
      <c r="G55" s="30"/>
      <c r="H55" s="43"/>
      <c r="I55" s="30"/>
      <c r="J55" s="30"/>
      <c r="K55" s="30"/>
      <c r="L55" s="24"/>
      <c r="M55" s="1"/>
    </row>
    <row r="56" spans="1:13">
      <c r="A56" s="1"/>
      <c r="B56" s="12"/>
      <c r="C56" s="30"/>
      <c r="D56" s="30"/>
      <c r="E56" s="30"/>
      <c r="F56" s="30"/>
      <c r="G56" s="30"/>
      <c r="H56" s="43"/>
      <c r="I56" s="30"/>
      <c r="J56" s="30"/>
      <c r="K56" s="30"/>
      <c r="L56" s="24"/>
      <c r="M56" s="1"/>
    </row>
    <row r="57" spans="1:13" ht="19" thickBot="1">
      <c r="A57" s="1"/>
      <c r="B57" s="12"/>
      <c r="C57" s="42" t="s">
        <v>21</v>
      </c>
      <c r="D57" s="42"/>
      <c r="E57" s="42"/>
      <c r="F57" s="42"/>
      <c r="G57" s="42"/>
      <c r="H57" s="43"/>
      <c r="I57" s="30"/>
      <c r="J57" s="30"/>
      <c r="K57" s="30"/>
      <c r="L57" s="24"/>
      <c r="M57" s="1"/>
    </row>
    <row r="58" spans="1:13" ht="19" thickBot="1">
      <c r="A58" s="1"/>
      <c r="B58" s="12"/>
      <c r="C58" s="60"/>
      <c r="D58" s="61"/>
      <c r="E58" s="61"/>
      <c r="F58" s="61"/>
      <c r="G58" s="61"/>
      <c r="H58" s="61"/>
      <c r="I58" s="61"/>
      <c r="J58" s="61"/>
      <c r="K58" s="62"/>
      <c r="L58" s="24"/>
      <c r="M58" s="1"/>
    </row>
    <row r="59" spans="1:13" ht="19" thickBot="1">
      <c r="A59" s="1"/>
      <c r="B59" s="12"/>
      <c r="C59" s="13" t="s">
        <v>38</v>
      </c>
      <c r="D59" s="14" t="s">
        <v>6</v>
      </c>
      <c r="E59" s="15" t="s">
        <v>8</v>
      </c>
      <c r="F59" s="16" t="s">
        <v>6</v>
      </c>
      <c r="G59" s="29" t="s">
        <v>23</v>
      </c>
      <c r="H59" s="31" t="s">
        <v>14</v>
      </c>
      <c r="I59" s="34" t="s">
        <v>25</v>
      </c>
      <c r="J59" s="37" t="s">
        <v>18</v>
      </c>
      <c r="K59" s="35" t="s">
        <v>17</v>
      </c>
      <c r="L59" s="24"/>
      <c r="M59" s="1"/>
    </row>
    <row r="60" spans="1:13" ht="19" thickBot="1">
      <c r="A60" s="1"/>
      <c r="B60" s="12"/>
      <c r="C60" s="18">
        <f>SUM(E48-34*2)</f>
        <v>2432</v>
      </c>
      <c r="D60" s="19" t="s">
        <v>7</v>
      </c>
      <c r="E60" s="20">
        <f>SUM(32*2)</f>
        <v>64</v>
      </c>
      <c r="F60" s="21" t="s">
        <v>7</v>
      </c>
      <c r="G60" s="32">
        <f>SUM(E46*30)</f>
        <v>90</v>
      </c>
      <c r="H60" s="31" t="s">
        <v>14</v>
      </c>
      <c r="I60" s="38">
        <f>SUM(E46+1)</f>
        <v>4</v>
      </c>
      <c r="J60" s="37" t="s">
        <v>24</v>
      </c>
      <c r="K60" s="39">
        <f>SUM(C60-E60-G60)/I60</f>
        <v>569.5</v>
      </c>
      <c r="L60" s="24"/>
      <c r="M60" s="1"/>
    </row>
    <row r="61" spans="1:13" ht="19" thickBot="1">
      <c r="A61" s="1"/>
      <c r="B61" s="12"/>
      <c r="C61" s="54" t="s">
        <v>43</v>
      </c>
      <c r="D61" s="30"/>
      <c r="E61" s="30"/>
      <c r="F61" s="30"/>
      <c r="G61" s="30"/>
      <c r="H61" s="43"/>
      <c r="I61" s="42"/>
      <c r="J61" s="36"/>
      <c r="K61" s="33" t="s">
        <v>16</v>
      </c>
      <c r="L61" s="8"/>
      <c r="M61" s="1"/>
    </row>
    <row r="62" spans="1:13" ht="19" thickBot="1">
      <c r="A62" s="1"/>
      <c r="B62" s="12"/>
      <c r="C62" s="30"/>
      <c r="D62" s="30"/>
      <c r="E62" s="30"/>
      <c r="F62" s="30"/>
      <c r="G62" s="30"/>
      <c r="H62" s="43"/>
      <c r="I62" s="42"/>
      <c r="J62" s="30"/>
      <c r="K62" s="30"/>
      <c r="L62" s="8"/>
      <c r="M62" s="1"/>
    </row>
    <row r="63" spans="1:13" ht="19" thickBot="1">
      <c r="A63" s="1"/>
      <c r="B63" s="12"/>
      <c r="C63" s="9" t="s">
        <v>28</v>
      </c>
      <c r="D63" s="10" t="s">
        <v>1</v>
      </c>
      <c r="E63" s="51">
        <f>SUM(I60*2*E50)</f>
        <v>24</v>
      </c>
      <c r="F63" s="30" t="s">
        <v>27</v>
      </c>
      <c r="G63" s="30"/>
      <c r="H63" s="43"/>
      <c r="I63" s="42"/>
      <c r="J63" s="30"/>
      <c r="K63" s="30"/>
      <c r="L63" s="8"/>
      <c r="M63" s="1"/>
    </row>
    <row r="64" spans="1:13" ht="19" thickBot="1">
      <c r="A64" s="1"/>
      <c r="B64" s="12"/>
      <c r="C64" s="9" t="s">
        <v>32</v>
      </c>
      <c r="D64" s="10" t="s">
        <v>1</v>
      </c>
      <c r="E64" s="51">
        <f>SUM(4+E46*2)</f>
        <v>10</v>
      </c>
      <c r="F64" s="30" t="s">
        <v>27</v>
      </c>
      <c r="G64" s="30"/>
      <c r="H64" s="43"/>
      <c r="I64" s="42"/>
      <c r="J64" s="30"/>
      <c r="K64" s="30"/>
      <c r="L64" s="8"/>
      <c r="M64" s="1"/>
    </row>
    <row r="65" spans="1:13" ht="19" thickBot="1">
      <c r="A65" s="1"/>
      <c r="B65" s="25"/>
      <c r="C65" s="26"/>
      <c r="D65" s="26"/>
      <c r="E65" s="26"/>
      <c r="F65" s="26"/>
      <c r="G65" s="26"/>
      <c r="H65" s="26"/>
      <c r="I65" s="26"/>
      <c r="J65" s="26"/>
      <c r="K65" s="26"/>
      <c r="L65" s="27"/>
      <c r="M65" s="1"/>
    </row>
    <row r="66" spans="1:13" ht="19" thickBo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9" thickBot="1">
      <c r="A67" s="1"/>
      <c r="B67" s="28" t="s">
        <v>0</v>
      </c>
      <c r="C67" s="57" t="s">
        <v>4</v>
      </c>
      <c r="D67" s="58"/>
      <c r="E67" s="59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55" t="s">
        <v>44</v>
      </c>
      <c r="C68" s="53" t="s">
        <v>45</v>
      </c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B69" s="41" t="s">
        <v>37</v>
      </c>
      <c r="C69" t="s">
        <v>41</v>
      </c>
    </row>
    <row r="70" spans="1:13">
      <c r="B70" s="41"/>
    </row>
  </sheetData>
  <sheetProtection sheet="1" objects="1" scenarios="1"/>
  <mergeCells count="7">
    <mergeCell ref="C67:E67"/>
    <mergeCell ref="C58:K58"/>
    <mergeCell ref="B2:D2"/>
    <mergeCell ref="C6:J6"/>
    <mergeCell ref="C14:G14"/>
    <mergeCell ref="C30:G30"/>
    <mergeCell ref="C22:I22"/>
  </mergeCells>
  <phoneticPr fontId="4"/>
  <pageMargins left="0.70000000000000007" right="0.70000000000000007" top="0.75000000000000011" bottom="0.75000000000000011" header="0.30000000000000004" footer="0.30000000000000004"/>
  <pageSetup paperSize="9" scale="43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中川 義健</dc:creator>
  <cp:lastModifiedBy>中川 義健</cp:lastModifiedBy>
  <cp:lastPrinted>2016-07-16T06:59:30Z</cp:lastPrinted>
  <dcterms:created xsi:type="dcterms:W3CDTF">2016-07-15T03:22:16Z</dcterms:created>
  <dcterms:modified xsi:type="dcterms:W3CDTF">2016-10-05T02:54:44Z</dcterms:modified>
</cp:coreProperties>
</file>